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8" yWindow="1788" windowWidth="18318" windowHeight="5988" activeTab="1"/>
  </bookViews>
  <sheets>
    <sheet name="Trabeculation" sheetId="1" r:id="rId1"/>
    <sheet name="Proliferation" sheetId="2" r:id="rId2"/>
    <sheet name="RNASeq validation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D36" i="3"/>
  <c r="D37" s="1"/>
  <c r="D35"/>
  <c r="D34"/>
  <c r="D33"/>
  <c r="E32"/>
  <c r="D32"/>
  <c r="D29"/>
  <c r="D28"/>
  <c r="D27"/>
  <c r="D25"/>
  <c r="D26" s="1"/>
  <c r="E24"/>
  <c r="D24"/>
  <c r="D19"/>
  <c r="D20" s="1"/>
  <c r="D18"/>
  <c r="D17"/>
  <c r="D16"/>
  <c r="E15"/>
  <c r="D15"/>
  <c r="D12"/>
  <c r="D11"/>
  <c r="D10"/>
  <c r="D8"/>
  <c r="D9" s="1"/>
  <c r="E7"/>
  <c r="D7"/>
  <c r="E31" i="1"/>
  <c r="D31"/>
  <c r="E29"/>
  <c r="D29"/>
  <c r="C29"/>
  <c r="B29"/>
  <c r="E28"/>
  <c r="E30" s="1"/>
  <c r="D28"/>
  <c r="D30" s="1"/>
  <c r="C28"/>
  <c r="C30" s="1"/>
  <c r="B28"/>
  <c r="B30" s="1"/>
  <c r="E27"/>
  <c r="D27"/>
  <c r="C27"/>
  <c r="B27"/>
</calcChain>
</file>

<file path=xl/sharedStrings.xml><?xml version="1.0" encoding="utf-8"?>
<sst xmlns="http://schemas.openxmlformats.org/spreadsheetml/2006/main" count="63" uniqueCount="37">
  <si>
    <t>Control</t>
  </si>
  <si>
    <t>Mut</t>
  </si>
  <si>
    <t>RV</t>
  </si>
  <si>
    <t>LV</t>
  </si>
  <si>
    <t>SD</t>
  </si>
  <si>
    <t>N</t>
  </si>
  <si>
    <t>EEM</t>
  </si>
  <si>
    <t>E15.5</t>
  </si>
  <si>
    <t>control RV</t>
  </si>
  <si>
    <t>Mut LV</t>
  </si>
  <si>
    <t>mean</t>
  </si>
  <si>
    <t>SEM</t>
  </si>
  <si>
    <t>Student's t</t>
  </si>
  <si>
    <t>Control RV</t>
  </si>
  <si>
    <t>Control LV</t>
  </si>
  <si>
    <t>Mut RV</t>
  </si>
  <si>
    <t>E13.5</t>
  </si>
  <si>
    <t>control LV</t>
  </si>
  <si>
    <t>Mutant  LV</t>
  </si>
  <si>
    <t>IVS</t>
  </si>
  <si>
    <t>LA</t>
  </si>
  <si>
    <t>RA</t>
  </si>
  <si>
    <t>Mutant</t>
  </si>
  <si>
    <t>Mut atrium total</t>
  </si>
  <si>
    <t>Control atrium total</t>
  </si>
  <si>
    <t>Mut ventricle  total</t>
  </si>
  <si>
    <t>Control ventricle total</t>
  </si>
  <si>
    <t>% of BRDU+ nuclei</t>
  </si>
  <si>
    <t>Calr4</t>
  </si>
  <si>
    <t>tStudent</t>
  </si>
  <si>
    <t>Kcne1l</t>
  </si>
  <si>
    <t>Kcnab1</t>
  </si>
  <si>
    <t>EEM Serie 1</t>
  </si>
  <si>
    <t>EEM Serie 2</t>
  </si>
  <si>
    <t>Acvr1c</t>
  </si>
  <si>
    <t>Wild</t>
  </si>
  <si>
    <t>%compact layer vs total ventricular wall thickness</t>
  </si>
</sst>
</file>

<file path=xl/styles.xml><?xml version="1.0" encoding="utf-8"?>
<styleSheet xmlns="http://schemas.openxmlformats.org/spreadsheetml/2006/main">
  <numFmts count="1">
    <numFmt numFmtId="164" formatCode="0.000"/>
  </numFmts>
  <fonts count="3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justify" vertical="top" wrapText="1"/>
    </xf>
    <xf numFmtId="2" fontId="1" fillId="0" borderId="0" xfId="0" applyNumberFormat="1" applyFont="1" applyAlignment="1">
      <alignment horizontal="justify" vertical="top" wrapText="1"/>
    </xf>
    <xf numFmtId="0" fontId="1" fillId="2" borderId="0" xfId="0" applyFont="1" applyFill="1" applyAlignment="1">
      <alignment horizontal="justify" vertical="top" wrapText="1"/>
    </xf>
    <xf numFmtId="0" fontId="2" fillId="2" borderId="0" xfId="0" applyFont="1" applyFill="1" applyAlignment="1">
      <alignment horizontal="justify" vertical="top" wrapText="1"/>
    </xf>
    <xf numFmtId="0" fontId="2" fillId="0" borderId="0" xfId="0" applyFont="1" applyAlignment="1">
      <alignment horizontal="justify" vertical="top" wrapText="1"/>
    </xf>
    <xf numFmtId="164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3" borderId="0" xfId="0" applyFill="1"/>
    <xf numFmtId="14" fontId="0" fillId="4" borderId="0" xfId="0" applyNumberFormat="1" applyFont="1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/>
      <c:barChart>
        <c:barDir val="col"/>
        <c:grouping val="clustered"/>
        <c:ser>
          <c:idx val="0"/>
          <c:order val="0"/>
          <c:errBars>
            <c:errBarType val="plus"/>
            <c:errValType val="cust"/>
            <c:plus>
              <c:numRef>
                <c:f>[1]Hoja1!$F$24:$F$27</c:f>
                <c:numCache>
                  <c:formatCode>General</c:formatCode>
                  <c:ptCount val="4"/>
                  <c:pt idx="0">
                    <c:v>0.11172322148443783</c:v>
                  </c:pt>
                  <c:pt idx="1">
                    <c:v>4.5595430693559813E-2</c:v>
                  </c:pt>
                  <c:pt idx="2">
                    <c:v>3.9095712690738832E-2</c:v>
                  </c:pt>
                  <c:pt idx="3">
                    <c:v>8.9474918258128894E-2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([1]Hoja1!$B$30,[1]Hoja1!$B$5,[1]Hoja1!$B$13,[1]Hoja1!$B$22)</c:f>
              <c:strCache>
                <c:ptCount val="4"/>
                <c:pt idx="0">
                  <c:v>Acvr1c</c:v>
                </c:pt>
                <c:pt idx="1">
                  <c:v>Calr4</c:v>
                </c:pt>
                <c:pt idx="2">
                  <c:v>Kcne1l</c:v>
                </c:pt>
                <c:pt idx="3">
                  <c:v>Kcnab1</c:v>
                </c:pt>
              </c:strCache>
            </c:strRef>
          </c:cat>
          <c:val>
            <c:numRef>
              <c:f>([1]Hoja1!$C$31,[1]Hoja1!$C$6,[1]Hoja1!$C$14,[1]Hoja1!$C$23)</c:f>
              <c:numCache>
                <c:formatCode>General</c:formatCode>
                <c:ptCount val="4"/>
                <c:pt idx="0">
                  <c:v>1.0259632419024818</c:v>
                </c:pt>
                <c:pt idx="1">
                  <c:v>0.9815805848503466</c:v>
                </c:pt>
                <c:pt idx="2">
                  <c:v>1.0390957126907392</c:v>
                </c:pt>
                <c:pt idx="3">
                  <c:v>1.1164569570662906</c:v>
                </c:pt>
              </c:numCache>
            </c:numRef>
          </c:val>
        </c:ser>
        <c:ser>
          <c:idx val="1"/>
          <c:order val="1"/>
          <c:errBars>
            <c:errBarType val="plus"/>
            <c:errValType val="cust"/>
            <c:plus>
              <c:numRef>
                <c:f>[1]Hoja1!$G$24:$G$27</c:f>
                <c:numCache>
                  <c:formatCode>General</c:formatCode>
                  <c:ptCount val="4"/>
                  <c:pt idx="0">
                    <c:v>5.191731850696911E-2</c:v>
                  </c:pt>
                  <c:pt idx="1">
                    <c:v>7.3971770877169468E-2</c:v>
                  </c:pt>
                  <c:pt idx="2">
                    <c:v>5.1219120838639172E-2</c:v>
                  </c:pt>
                  <c:pt idx="3">
                    <c:v>0.14621189856460565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([1]Hoja1!$B$30,[1]Hoja1!$B$5,[1]Hoja1!$B$13,[1]Hoja1!$B$22)</c:f>
              <c:strCache>
                <c:ptCount val="4"/>
                <c:pt idx="0">
                  <c:v>Acvr1c</c:v>
                </c:pt>
                <c:pt idx="1">
                  <c:v>Calr4</c:v>
                </c:pt>
                <c:pt idx="2">
                  <c:v>Kcne1l</c:v>
                </c:pt>
                <c:pt idx="3">
                  <c:v>Kcnab1</c:v>
                </c:pt>
              </c:strCache>
            </c:strRef>
          </c:cat>
          <c:val>
            <c:numRef>
              <c:f>([1]Hoja1!$C$34,[1]Hoja1!$C$9,[1]Hoja1!$C$17,[1]Hoja1!$C$26)</c:f>
              <c:numCache>
                <c:formatCode>General</c:formatCode>
                <c:ptCount val="4"/>
                <c:pt idx="0">
                  <c:v>0.54722038697024533</c:v>
                </c:pt>
                <c:pt idx="1">
                  <c:v>0.32303738936818327</c:v>
                </c:pt>
                <c:pt idx="2">
                  <c:v>0.28745679884691794</c:v>
                </c:pt>
                <c:pt idx="3">
                  <c:v>1.6669875079576444</c:v>
                </c:pt>
              </c:numCache>
            </c:numRef>
          </c:val>
        </c:ser>
        <c:axId val="14273152"/>
        <c:axId val="14348672"/>
      </c:barChart>
      <c:catAx>
        <c:axId val="14273152"/>
        <c:scaling>
          <c:orientation val="minMax"/>
        </c:scaling>
        <c:axPos val="b"/>
        <c:tickLblPos val="nextTo"/>
        <c:crossAx val="14348672"/>
        <c:crosses val="autoZero"/>
        <c:auto val="1"/>
        <c:lblAlgn val="ctr"/>
        <c:lblOffset val="100"/>
      </c:catAx>
      <c:valAx>
        <c:axId val="14348672"/>
        <c:scaling>
          <c:orientation val="minMax"/>
        </c:scaling>
        <c:axPos val="l"/>
        <c:numFmt formatCode="General" sourceLinked="1"/>
        <c:tickLblPos val="nextTo"/>
        <c:crossAx val="14273152"/>
        <c:crosses val="autoZero"/>
        <c:crossBetween val="between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171450</xdr:colOff>
      <xdr:row>4</xdr:row>
      <xdr:rowOff>121920</xdr:rowOff>
    </xdr:from>
    <xdr:to>
      <xdr:col>12</xdr:col>
      <xdr:colOff>716280</xdr:colOff>
      <xdr:row>20</xdr:row>
      <xdr:rowOff>140970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Wt1%20en%20Miocardio/Myocardial%20Wt1%20Ms/Validaci&#243;n%20qPCR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5">
          <cell r="B5" t="str">
            <v>Calr4</v>
          </cell>
        </row>
        <row r="6">
          <cell r="C6">
            <v>0.9815805848503466</v>
          </cell>
        </row>
        <row r="9">
          <cell r="C9">
            <v>0.32303738936818327</v>
          </cell>
        </row>
        <row r="13">
          <cell r="B13" t="str">
            <v>Kcne1l</v>
          </cell>
        </row>
        <row r="14">
          <cell r="C14">
            <v>1.0390957126907392</v>
          </cell>
        </row>
        <row r="17">
          <cell r="C17">
            <v>0.28745679884691794</v>
          </cell>
        </row>
        <row r="22">
          <cell r="B22" t="str">
            <v>Kcnab1</v>
          </cell>
        </row>
        <row r="23">
          <cell r="C23">
            <v>1.1164569570662906</v>
          </cell>
        </row>
        <row r="24">
          <cell r="F24">
            <v>0.11172322148443783</v>
          </cell>
          <cell r="G24">
            <v>5.191731850696911E-2</v>
          </cell>
        </row>
        <row r="25">
          <cell r="F25">
            <v>4.5595430693559813E-2</v>
          </cell>
          <cell r="G25">
            <v>7.3971770877169468E-2</v>
          </cell>
        </row>
        <row r="26">
          <cell r="C26">
            <v>1.6669875079576444</v>
          </cell>
          <cell r="F26">
            <v>3.9095712690738832E-2</v>
          </cell>
          <cell r="G26">
            <v>5.1219120838639172E-2</v>
          </cell>
        </row>
        <row r="27">
          <cell r="F27">
            <v>8.9474918258128894E-2</v>
          </cell>
          <cell r="G27">
            <v>0.14621189856460565</v>
          </cell>
        </row>
        <row r="30">
          <cell r="B30" t="str">
            <v>Acvr1c</v>
          </cell>
        </row>
        <row r="31">
          <cell r="C31">
            <v>1.0259632419024818</v>
          </cell>
        </row>
        <row r="34">
          <cell r="C34">
            <v>0.54722038697024533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38"/>
  <sheetViews>
    <sheetView topLeftCell="A28" workbookViewId="0">
      <selection activeCell="F9" sqref="F9"/>
    </sheetView>
  </sheetViews>
  <sheetFormatPr baseColWidth="10" defaultRowHeight="14.4"/>
  <sheetData>
    <row r="2" spans="2:10">
      <c r="C2" t="s">
        <v>36</v>
      </c>
    </row>
    <row r="3" spans="2:10">
      <c r="B3" t="s">
        <v>16</v>
      </c>
      <c r="G3" t="s">
        <v>7</v>
      </c>
    </row>
    <row r="4" spans="2:10">
      <c r="B4" t="s">
        <v>0</v>
      </c>
      <c r="D4" t="s">
        <v>1</v>
      </c>
      <c r="G4" s="8" t="s">
        <v>13</v>
      </c>
      <c r="H4" s="8" t="s">
        <v>14</v>
      </c>
      <c r="I4" s="9" t="s">
        <v>15</v>
      </c>
      <c r="J4" s="9" t="s">
        <v>9</v>
      </c>
    </row>
    <row r="5" spans="2:10">
      <c r="B5" t="s">
        <v>2</v>
      </c>
      <c r="C5" t="s">
        <v>3</v>
      </c>
      <c r="D5" t="s">
        <v>2</v>
      </c>
      <c r="E5" t="s">
        <v>3</v>
      </c>
      <c r="G5" s="8">
        <v>56.488549618320612</v>
      </c>
      <c r="H5" s="8">
        <v>44.252873563218394</v>
      </c>
      <c r="I5" s="8">
        <v>23.61809045226131</v>
      </c>
      <c r="J5" s="8">
        <v>28.915662650602407</v>
      </c>
    </row>
    <row r="6" spans="2:10">
      <c r="B6" s="1">
        <v>0.17</v>
      </c>
      <c r="C6" s="1">
        <v>0.13</v>
      </c>
      <c r="D6" s="2">
        <v>0.16</v>
      </c>
      <c r="E6" s="1">
        <v>0.12</v>
      </c>
      <c r="G6" s="8">
        <v>75</v>
      </c>
      <c r="H6" s="8">
        <v>64.885496183206115</v>
      </c>
      <c r="I6" s="8">
        <v>42.857142857142854</v>
      </c>
      <c r="J6" s="8">
        <v>42.857142857142854</v>
      </c>
    </row>
    <row r="7" spans="2:10">
      <c r="B7" s="3">
        <v>0.14000000000000001</v>
      </c>
      <c r="C7" s="4">
        <v>0.15</v>
      </c>
      <c r="D7" s="3">
        <v>0.15</v>
      </c>
      <c r="E7" s="4">
        <v>0.12</v>
      </c>
      <c r="G7" s="8">
        <v>58.333333333333336</v>
      </c>
      <c r="H7" s="8">
        <v>50</v>
      </c>
      <c r="I7" s="8">
        <v>53.164556962025316</v>
      </c>
      <c r="J7" s="8">
        <v>44.520547945205479</v>
      </c>
    </row>
    <row r="8" spans="2:10">
      <c r="B8" s="1">
        <v>0.2</v>
      </c>
      <c r="C8" s="5">
        <v>0.19</v>
      </c>
      <c r="D8" s="1">
        <v>0.16</v>
      </c>
      <c r="E8" s="5">
        <v>0.11</v>
      </c>
      <c r="G8" s="8">
        <v>39.252336448598136</v>
      </c>
      <c r="H8" s="8">
        <v>59.482758620689658</v>
      </c>
      <c r="I8" s="8">
        <v>30.434782608695656</v>
      </c>
      <c r="J8" s="8">
        <v>45.416666666666671</v>
      </c>
    </row>
    <row r="9" spans="2:10">
      <c r="B9" s="3">
        <v>0.56000000000000005</v>
      </c>
      <c r="C9" s="4">
        <v>0.48</v>
      </c>
      <c r="D9" s="3">
        <v>0.2</v>
      </c>
      <c r="E9" s="4">
        <v>0.11</v>
      </c>
      <c r="G9" s="8">
        <v>76.146788990825698</v>
      </c>
      <c r="H9" s="8">
        <v>54.54545454545454</v>
      </c>
      <c r="I9" s="8">
        <v>38.636363636363633</v>
      </c>
      <c r="J9" s="8">
        <v>44.186046511627907</v>
      </c>
    </row>
    <row r="10" spans="2:10">
      <c r="B10" s="1">
        <v>0.32</v>
      </c>
      <c r="C10" s="5">
        <v>0.27</v>
      </c>
      <c r="D10" s="1">
        <v>0.21</v>
      </c>
      <c r="E10" s="5">
        <v>0.12</v>
      </c>
      <c r="G10" s="8">
        <v>53.333333333333336</v>
      </c>
      <c r="H10" s="8">
        <v>56.25</v>
      </c>
      <c r="I10" s="8">
        <v>42.857142857142854</v>
      </c>
      <c r="J10" s="8">
        <v>41.304347826086961</v>
      </c>
    </row>
    <row r="11" spans="2:10">
      <c r="B11" s="3">
        <v>0.16</v>
      </c>
      <c r="C11" s="4">
        <v>0.13</v>
      </c>
      <c r="D11" s="3">
        <v>0.23</v>
      </c>
      <c r="E11" s="4">
        <v>0.1</v>
      </c>
      <c r="G11" s="8">
        <v>50</v>
      </c>
      <c r="H11" s="8">
        <v>48.275862068965516</v>
      </c>
      <c r="I11" s="8">
        <v>48.484848484848484</v>
      </c>
      <c r="J11" s="8">
        <v>41.379310344827587</v>
      </c>
    </row>
    <row r="12" spans="2:10">
      <c r="B12" s="1">
        <v>0.22</v>
      </c>
      <c r="C12" s="5">
        <v>0.25</v>
      </c>
      <c r="D12" s="1">
        <v>0.1</v>
      </c>
      <c r="E12" s="5">
        <v>0.11</v>
      </c>
      <c r="G12" s="8"/>
      <c r="H12" s="8">
        <v>50</v>
      </c>
      <c r="I12" s="9"/>
      <c r="J12" s="9"/>
    </row>
    <row r="13" spans="2:10">
      <c r="B13" s="3">
        <v>0.3</v>
      </c>
      <c r="C13" s="4">
        <v>0.31</v>
      </c>
      <c r="D13" s="3">
        <v>0.12</v>
      </c>
      <c r="E13" s="4">
        <v>0.15</v>
      </c>
    </row>
    <row r="14" spans="2:10">
      <c r="B14" s="1">
        <v>0.14000000000000001</v>
      </c>
      <c r="C14" s="5">
        <v>0.18</v>
      </c>
      <c r="D14" s="1">
        <v>0.11</v>
      </c>
      <c r="E14" s="5">
        <v>0.12</v>
      </c>
      <c r="G14" s="7"/>
      <c r="H14" s="7"/>
    </row>
    <row r="15" spans="2:10">
      <c r="B15" s="3">
        <v>0.19</v>
      </c>
      <c r="C15" s="4">
        <v>0.28999999999999998</v>
      </c>
      <c r="D15" s="3">
        <v>0.28000000000000003</v>
      </c>
      <c r="E15" s="4">
        <v>0.15</v>
      </c>
      <c r="G15" s="7"/>
      <c r="H15" s="7"/>
    </row>
    <row r="16" spans="2:10">
      <c r="B16" s="1">
        <v>0.17</v>
      </c>
      <c r="C16" s="5">
        <v>0.26</v>
      </c>
      <c r="D16" s="1">
        <v>0.2</v>
      </c>
      <c r="E16" s="5">
        <v>0.25</v>
      </c>
      <c r="G16" s="7"/>
      <c r="H16" s="7"/>
    </row>
    <row r="17" spans="1:8">
      <c r="B17" s="3">
        <v>0.2</v>
      </c>
      <c r="C17" s="4">
        <v>0.26</v>
      </c>
      <c r="D17" s="3">
        <v>0.18</v>
      </c>
      <c r="E17" s="4">
        <v>0.12</v>
      </c>
      <c r="G17" s="7"/>
      <c r="H17" s="7"/>
    </row>
    <row r="18" spans="1:8">
      <c r="B18" s="1">
        <v>0.32</v>
      </c>
      <c r="C18" s="5">
        <v>0.3</v>
      </c>
      <c r="D18" s="1">
        <v>0.2</v>
      </c>
      <c r="E18" s="5">
        <v>0.1</v>
      </c>
      <c r="G18" s="7"/>
      <c r="H18" s="7"/>
    </row>
    <row r="19" spans="1:8">
      <c r="D19" s="3">
        <v>0.33</v>
      </c>
      <c r="E19" s="4">
        <v>0.31</v>
      </c>
      <c r="G19" s="7"/>
      <c r="H19" s="7"/>
    </row>
    <row r="20" spans="1:8">
      <c r="D20" s="1">
        <v>0.22</v>
      </c>
      <c r="E20" s="5">
        <v>0.15</v>
      </c>
      <c r="G20" s="7"/>
      <c r="H20" s="7"/>
    </row>
    <row r="21" spans="1:8">
      <c r="D21" s="3">
        <v>7.0000000000000007E-2</v>
      </c>
      <c r="E21" s="4">
        <v>0.18</v>
      </c>
      <c r="G21" s="7"/>
      <c r="H21" s="7"/>
    </row>
    <row r="22" spans="1:8">
      <c r="D22" s="1">
        <v>0.25</v>
      </c>
      <c r="E22" s="5">
        <v>0.14000000000000001</v>
      </c>
    </row>
    <row r="23" spans="1:8">
      <c r="D23" s="3">
        <v>0.2</v>
      </c>
      <c r="E23" s="4">
        <v>0.11</v>
      </c>
    </row>
    <row r="24" spans="1:8">
      <c r="D24" s="1">
        <v>0.12</v>
      </c>
      <c r="E24" s="5">
        <v>0.16</v>
      </c>
    </row>
    <row r="25" spans="1:8">
      <c r="B25" t="s">
        <v>8</v>
      </c>
      <c r="C25" t="s">
        <v>17</v>
      </c>
      <c r="D25" t="s">
        <v>15</v>
      </c>
      <c r="E25" t="s">
        <v>18</v>
      </c>
    </row>
    <row r="26" spans="1:8">
      <c r="A26" t="s">
        <v>16</v>
      </c>
    </row>
    <row r="27" spans="1:8">
      <c r="A27" t="s">
        <v>10</v>
      </c>
      <c r="B27" s="6">
        <f>AVERAGE(B6:B18)</f>
        <v>0.23769230769230767</v>
      </c>
      <c r="C27" s="6">
        <f>AVERAGE(C6:C18)</f>
        <v>0.24615384615384617</v>
      </c>
      <c r="D27" s="6">
        <f>AVERAGE(D6:D24)</f>
        <v>0.18368421052631581</v>
      </c>
      <c r="E27" s="6">
        <f>AVERAGE(E6:E24)</f>
        <v>0.1436842105263158</v>
      </c>
    </row>
    <row r="28" spans="1:8">
      <c r="A28" t="s">
        <v>4</v>
      </c>
      <c r="B28" s="6">
        <f>STDEV(B6:B18)</f>
        <v>0.11584140351890931</v>
      </c>
      <c r="C28" s="6">
        <f>STDEV(C6:C18)</f>
        <v>9.5003373759256618E-2</v>
      </c>
      <c r="D28" s="6">
        <f>STDEV(D6:D24)</f>
        <v>6.4996626093273183E-2</v>
      </c>
      <c r="E28" s="6">
        <f>STDEV(E6:E24)</f>
        <v>5.3666721150675112E-2</v>
      </c>
    </row>
    <row r="29" spans="1:8">
      <c r="A29" t="s">
        <v>5</v>
      </c>
      <c r="B29">
        <f>COUNT(B6:B18)</f>
        <v>13</v>
      </c>
      <c r="C29">
        <f>COUNT(C6:C18)</f>
        <v>13</v>
      </c>
      <c r="D29">
        <f>COUNT(D6:D24)</f>
        <v>19</v>
      </c>
      <c r="E29">
        <f>COUNT(E6:E24)</f>
        <v>19</v>
      </c>
    </row>
    <row r="30" spans="1:8">
      <c r="A30" t="s">
        <v>6</v>
      </c>
      <c r="B30" s="6">
        <f>B28/SQRT(B29)</f>
        <v>3.2128624631472473E-2</v>
      </c>
      <c r="C30" s="6">
        <f t="shared" ref="C30:E30" si="0">C28/SQRT(C29)</f>
        <v>2.6349195033159217E-2</v>
      </c>
      <c r="D30" s="6">
        <f t="shared" si="0"/>
        <v>1.491124867429877E-2</v>
      </c>
      <c r="E30" s="6">
        <f t="shared" si="0"/>
        <v>1.2311990217208928E-2</v>
      </c>
    </row>
    <row r="31" spans="1:8">
      <c r="A31" t="s">
        <v>12</v>
      </c>
      <c r="D31">
        <f>TTEST(B6:B18,D6:D24,2,2)</f>
        <v>0.10179767289132574</v>
      </c>
      <c r="E31">
        <f>TTEST(C6:C18,E6:E24,2,2)</f>
        <v>5.0718336273519076E-4</v>
      </c>
    </row>
    <row r="33" spans="1:5">
      <c r="A33" t="s">
        <v>7</v>
      </c>
    </row>
    <row r="34" spans="1:5">
      <c r="A34" t="s">
        <v>10</v>
      </c>
      <c r="B34">
        <v>58.364905960630153</v>
      </c>
      <c r="C34">
        <v>53.461555622691776</v>
      </c>
      <c r="D34">
        <v>40.007561122640013</v>
      </c>
      <c r="E34">
        <v>41.225674971737128</v>
      </c>
    </row>
    <row r="35" spans="1:5">
      <c r="A35" t="s">
        <v>4</v>
      </c>
      <c r="B35">
        <v>13.272918015885866</v>
      </c>
      <c r="C35">
        <v>7.0435952688323233</v>
      </c>
      <c r="D35">
        <v>10.192678684075947</v>
      </c>
      <c r="E35">
        <v>5.6481897248282058</v>
      </c>
    </row>
    <row r="36" spans="1:5">
      <c r="A36" t="s">
        <v>5</v>
      </c>
      <c r="B36">
        <v>7</v>
      </c>
      <c r="C36">
        <v>8</v>
      </c>
      <c r="D36">
        <v>7</v>
      </c>
      <c r="E36">
        <v>7</v>
      </c>
    </row>
    <row r="37" spans="1:5">
      <c r="A37" t="s">
        <v>11</v>
      </c>
      <c r="B37">
        <v>5.0166914631689785</v>
      </c>
      <c r="C37">
        <v>2.4902869892624095</v>
      </c>
      <c r="D37">
        <v>3.8524704273791488</v>
      </c>
      <c r="E37">
        <v>2.1348150528008247</v>
      </c>
    </row>
    <row r="38" spans="1:5">
      <c r="A38" t="s">
        <v>12</v>
      </c>
      <c r="D38">
        <v>1.3271116740566462E-2</v>
      </c>
      <c r="E38">
        <v>2.871000132183481E-3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R24"/>
  <sheetViews>
    <sheetView tabSelected="1" workbookViewId="0">
      <selection activeCell="A4" sqref="A4:A11"/>
    </sheetView>
  </sheetViews>
  <sheetFormatPr baseColWidth="10" defaultRowHeight="14.4"/>
  <cols>
    <col min="1" max="1" width="17.1015625" customWidth="1"/>
  </cols>
  <sheetData>
    <row r="2" spans="2:8">
      <c r="B2" t="s">
        <v>27</v>
      </c>
    </row>
    <row r="4" spans="2:8">
      <c r="B4" t="s">
        <v>22</v>
      </c>
    </row>
    <row r="5" spans="2:8">
      <c r="B5" t="s">
        <v>19</v>
      </c>
      <c r="C5">
        <v>10.668563300142248</v>
      </c>
      <c r="D5">
        <v>1.3531189391547516</v>
      </c>
      <c r="E5">
        <v>5.494002380734365</v>
      </c>
    </row>
    <row r="6" spans="2:8">
      <c r="B6" t="s">
        <v>20</v>
      </c>
      <c r="D6">
        <v>3.0775964655514372</v>
      </c>
      <c r="E6">
        <v>1.8604362723058558</v>
      </c>
    </row>
    <row r="7" spans="2:8">
      <c r="B7" t="s">
        <v>3</v>
      </c>
      <c r="C7">
        <v>6.3007077507336442</v>
      </c>
      <c r="D7">
        <v>0.29735473230144632</v>
      </c>
      <c r="E7">
        <v>2.4072995534847603</v>
      </c>
    </row>
    <row r="8" spans="2:8">
      <c r="B8" t="s">
        <v>21</v>
      </c>
      <c r="C8">
        <v>2.7721760494860601</v>
      </c>
      <c r="D8">
        <v>7.757868310185434</v>
      </c>
      <c r="E8">
        <v>1.8293798402341608</v>
      </c>
    </row>
    <row r="9" spans="2:8">
      <c r="B9" t="s">
        <v>2</v>
      </c>
      <c r="C9">
        <v>4.244344353166559</v>
      </c>
      <c r="D9">
        <v>2.8297784720576629</v>
      </c>
      <c r="E9">
        <v>3.4509493561678815</v>
      </c>
    </row>
    <row r="11" spans="2:8">
      <c r="B11" t="s">
        <v>0</v>
      </c>
    </row>
    <row r="12" spans="2:8">
      <c r="B12" t="s">
        <v>19</v>
      </c>
      <c r="C12">
        <v>11.866445074627817</v>
      </c>
      <c r="D12">
        <v>7.991076631095277</v>
      </c>
      <c r="E12">
        <v>1.6663462154713837</v>
      </c>
      <c r="F12">
        <v>9.0292516618493366</v>
      </c>
      <c r="G12">
        <v>1.979091992593798</v>
      </c>
      <c r="H12">
        <v>7.6118354282145368</v>
      </c>
    </row>
    <row r="13" spans="2:8">
      <c r="B13" t="s">
        <v>20</v>
      </c>
      <c r="C13">
        <v>14.196601419660142</v>
      </c>
      <c r="D13">
        <v>11.468933753254083</v>
      </c>
      <c r="E13">
        <v>9.9309562092121428</v>
      </c>
      <c r="F13">
        <v>4.9526403764006686</v>
      </c>
      <c r="G13">
        <v>11.514697622168134</v>
      </c>
    </row>
    <row r="14" spans="2:8">
      <c r="B14" t="s">
        <v>3</v>
      </c>
      <c r="C14">
        <v>6.7301077244544336</v>
      </c>
      <c r="D14">
        <v>6.2522911111400568</v>
      </c>
      <c r="E14">
        <v>3.7791307999160195</v>
      </c>
      <c r="F14">
        <v>7.1605791275399646</v>
      </c>
      <c r="G14">
        <v>2.5748586509886384</v>
      </c>
      <c r="H14">
        <v>4.6275220935963368</v>
      </c>
    </row>
    <row r="15" spans="2:8">
      <c r="B15" t="s">
        <v>21</v>
      </c>
      <c r="C15">
        <v>9.7731915193350716</v>
      </c>
      <c r="D15">
        <v>9.9508403453379692</v>
      </c>
      <c r="E15">
        <v>4.9085324015918426</v>
      </c>
      <c r="F15">
        <v>4.0650406504065035</v>
      </c>
      <c r="G15">
        <v>5.4749378203490409</v>
      </c>
      <c r="H15">
        <v>5.6426716823748286</v>
      </c>
    </row>
    <row r="16" spans="2:8">
      <c r="B16" t="s">
        <v>2</v>
      </c>
      <c r="C16">
        <v>8.1162171332013155</v>
      </c>
      <c r="D16">
        <v>6.4785538741047981</v>
      </c>
      <c r="E16">
        <v>2.637955291542911</v>
      </c>
      <c r="F16">
        <v>5.855535572378602</v>
      </c>
      <c r="G16">
        <v>0.85138022924831647</v>
      </c>
      <c r="H16">
        <v>2.9391745560299487</v>
      </c>
    </row>
    <row r="18" spans="1:18">
      <c r="A18" t="s">
        <v>23</v>
      </c>
      <c r="B18">
        <v>3.0775964655514372</v>
      </c>
      <c r="C18">
        <v>1.8604362723058558</v>
      </c>
      <c r="D18">
        <v>2.7721760494860601</v>
      </c>
      <c r="E18">
        <v>7.757868310185434</v>
      </c>
      <c r="F18">
        <v>1.8293798402341608</v>
      </c>
    </row>
    <row r="19" spans="1:18">
      <c r="A19" t="s">
        <v>24</v>
      </c>
      <c r="B19">
        <v>14.196601419660142</v>
      </c>
      <c r="C19">
        <v>11.468933753254083</v>
      </c>
      <c r="D19">
        <v>9.9309562092121428</v>
      </c>
      <c r="E19">
        <v>4.9526403764006686</v>
      </c>
      <c r="F19">
        <v>11.514697622168134</v>
      </c>
      <c r="G19">
        <v>9.7731915193350716</v>
      </c>
      <c r="H19">
        <v>9.9508403453379692</v>
      </c>
      <c r="I19">
        <v>4.9085324015918426</v>
      </c>
      <c r="J19">
        <v>4.0650406504065035</v>
      </c>
      <c r="K19">
        <v>5.4749378203490409</v>
      </c>
      <c r="L19">
        <v>5.6426716823748286</v>
      </c>
    </row>
    <row r="20" spans="1:18">
      <c r="A20" t="s">
        <v>12</v>
      </c>
      <c r="B20">
        <v>1.305554154906116E-2</v>
      </c>
    </row>
    <row r="22" spans="1:18">
      <c r="A22" t="s">
        <v>25</v>
      </c>
      <c r="B22">
        <v>10.668563300142248</v>
      </c>
      <c r="C22">
        <v>1.3531189391547516</v>
      </c>
      <c r="D22">
        <v>5.494002380734365</v>
      </c>
      <c r="E22">
        <v>6.3007077507336442</v>
      </c>
      <c r="F22">
        <v>0.29735473230144632</v>
      </c>
      <c r="G22">
        <v>2.4072995534847603</v>
      </c>
      <c r="H22">
        <v>4.244344353166559</v>
      </c>
      <c r="I22">
        <v>2.8297784720576629</v>
      </c>
      <c r="J22">
        <v>3.4509493561678815</v>
      </c>
    </row>
    <row r="23" spans="1:18">
      <c r="A23" t="s">
        <v>26</v>
      </c>
      <c r="B23">
        <v>11.866445074627817</v>
      </c>
      <c r="C23">
        <v>7.991076631095277</v>
      </c>
      <c r="D23">
        <v>1.6663462154713837</v>
      </c>
      <c r="E23">
        <v>9.0292516618493366</v>
      </c>
      <c r="F23">
        <v>1.979091992593798</v>
      </c>
      <c r="G23">
        <v>7.6118354282145368</v>
      </c>
      <c r="H23">
        <v>6.7301077244544336</v>
      </c>
      <c r="I23">
        <v>6.2522911111400568</v>
      </c>
      <c r="J23">
        <v>3.7791307999160195</v>
      </c>
      <c r="K23">
        <v>7.1605791275399646</v>
      </c>
      <c r="L23">
        <v>2.5748586509886384</v>
      </c>
      <c r="M23">
        <v>4.6275220935963368</v>
      </c>
      <c r="N23">
        <v>8.1162171332013155</v>
      </c>
      <c r="O23">
        <v>6.4785538741047981</v>
      </c>
      <c r="P23">
        <v>2.637955291542911</v>
      </c>
      <c r="Q23">
        <v>5.855535572378602</v>
      </c>
      <c r="R23">
        <v>0.85138022924831647</v>
      </c>
    </row>
    <row r="24" spans="1:18">
      <c r="A24" t="s">
        <v>12</v>
      </c>
      <c r="B24">
        <v>0.2897218812214315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6:H37"/>
  <sheetViews>
    <sheetView topLeftCell="A28" workbookViewId="0">
      <selection activeCell="G41" sqref="G41"/>
    </sheetView>
  </sheetViews>
  <sheetFormatPr baseColWidth="10" defaultRowHeight="14.4"/>
  <sheetData>
    <row r="6" spans="2:5">
      <c r="C6" t="s">
        <v>28</v>
      </c>
      <c r="E6" t="s">
        <v>29</v>
      </c>
    </row>
    <row r="7" spans="2:5">
      <c r="B7" s="13" t="s">
        <v>35</v>
      </c>
      <c r="C7" s="10">
        <v>1</v>
      </c>
      <c r="D7" s="7">
        <f>AVERAGE(C7:C9)</f>
        <v>0.9815805848503466</v>
      </c>
      <c r="E7">
        <f>TTEST(C7:C9,C10:C12,2,2)</f>
        <v>1.625532696941747E-3</v>
      </c>
    </row>
    <row r="8" spans="2:5">
      <c r="B8" s="13"/>
      <c r="C8" s="10">
        <v>1.0497166836230676</v>
      </c>
      <c r="D8">
        <f>STDEV(C7:C9)</f>
        <v>7.897360255423104E-2</v>
      </c>
    </row>
    <row r="9" spans="2:5">
      <c r="B9" s="13"/>
      <c r="C9" s="10">
        <v>0.89502507092797234</v>
      </c>
      <c r="D9">
        <f>D8/SQRT(3)</f>
        <v>4.5595430693559813E-2</v>
      </c>
    </row>
    <row r="10" spans="2:5">
      <c r="B10" s="13" t="s">
        <v>22</v>
      </c>
      <c r="C10" s="10">
        <v>0.23325824788420277</v>
      </c>
      <c r="D10" s="7">
        <f>AVERAGE(C10:C12)</f>
        <v>0.32303738936818327</v>
      </c>
    </row>
    <row r="11" spans="2:5">
      <c r="B11" s="13"/>
      <c r="C11" s="10">
        <v>0.26609254561333995</v>
      </c>
      <c r="D11">
        <f>STDEV(C10:C12)</f>
        <v>0.12812286548510132</v>
      </c>
    </row>
    <row r="12" spans="2:5">
      <c r="B12" s="13"/>
      <c r="C12" s="10">
        <v>0.46976137460700712</v>
      </c>
      <c r="D12">
        <f>D11/SQRT(3)</f>
        <v>7.3971770877169468E-2</v>
      </c>
    </row>
    <row r="14" spans="2:5">
      <c r="C14" t="s">
        <v>30</v>
      </c>
    </row>
    <row r="15" spans="2:5">
      <c r="B15" s="13" t="s">
        <v>35</v>
      </c>
      <c r="C15" s="10">
        <v>1</v>
      </c>
      <c r="D15" s="7">
        <f>AVERAGE(C15:C17)</f>
        <v>1.0390957126907392</v>
      </c>
      <c r="E15">
        <f>TTEST(C15:C17,C18:C20,2,2)</f>
        <v>3.0875857336694882E-4</v>
      </c>
    </row>
    <row r="16" spans="2:5">
      <c r="B16" s="13"/>
      <c r="C16" s="10">
        <v>1.1172871380722174</v>
      </c>
      <c r="D16">
        <f>STDEV(C15:C17)</f>
        <v>6.7715760738474989E-2</v>
      </c>
    </row>
    <row r="17" spans="2:8">
      <c r="B17" s="13"/>
      <c r="C17" s="10">
        <v>1</v>
      </c>
      <c r="D17">
        <f>D16/SQRT(3)</f>
        <v>3.9095712690738832E-2</v>
      </c>
    </row>
    <row r="18" spans="2:8">
      <c r="B18" s="13" t="s">
        <v>22</v>
      </c>
      <c r="C18" s="10">
        <v>0.28717458874925866</v>
      </c>
      <c r="D18" s="7">
        <f>AVERAGE(C18:C20)</f>
        <v>0.28745679884691794</v>
      </c>
    </row>
    <row r="19" spans="2:8">
      <c r="B19" s="13"/>
      <c r="C19" s="10">
        <v>0.19888412093872943</v>
      </c>
      <c r="D19">
        <f>STDEV(C18:C20)</f>
        <v>8.8714119611532888E-2</v>
      </c>
    </row>
    <row r="20" spans="2:8">
      <c r="B20" s="13"/>
      <c r="C20" s="10">
        <v>0.37631168685276584</v>
      </c>
      <c r="D20">
        <f>D19/SQRT(3)</f>
        <v>5.1219120838639172E-2</v>
      </c>
    </row>
    <row r="21" spans="2:8">
      <c r="B21" s="12"/>
    </row>
    <row r="23" spans="2:8">
      <c r="C23" t="s">
        <v>31</v>
      </c>
    </row>
    <row r="24" spans="2:8">
      <c r="B24" s="13" t="s">
        <v>35</v>
      </c>
      <c r="C24" s="10">
        <v>1</v>
      </c>
      <c r="D24" s="7">
        <f>AVERAGE(C24:C26)</f>
        <v>1.1164569570662906</v>
      </c>
      <c r="E24">
        <f>TTEST(C24:C26,C27:C29,2,2)</f>
        <v>3.2537768479448115E-2</v>
      </c>
      <c r="G24" t="s">
        <v>32</v>
      </c>
      <c r="H24" t="s">
        <v>33</v>
      </c>
    </row>
    <row r="25" spans="2:8">
      <c r="B25" s="13"/>
      <c r="C25" s="10">
        <v>1.2923528306374901</v>
      </c>
      <c r="D25">
        <f>STDEV(C24:C26)</f>
        <v>0.15497510442615142</v>
      </c>
      <c r="G25">
        <v>0.11172322148443783</v>
      </c>
      <c r="H25">
        <v>5.191731850696911E-2</v>
      </c>
    </row>
    <row r="26" spans="2:8">
      <c r="B26" s="13"/>
      <c r="C26" s="10">
        <v>1.0570180405613818</v>
      </c>
      <c r="D26">
        <f>D25/SQRT(3)</f>
        <v>8.9474918258128894E-2</v>
      </c>
      <c r="G26">
        <v>4.5595430693559813E-2</v>
      </c>
      <c r="H26">
        <v>7.3971770877169468E-2</v>
      </c>
    </row>
    <row r="27" spans="2:8">
      <c r="B27" s="13" t="s">
        <v>22</v>
      </c>
      <c r="C27" s="10">
        <v>1.5368751812880135</v>
      </c>
      <c r="D27" s="7">
        <f>AVERAGE(C27:C29)</f>
        <v>1.6669875079576444</v>
      </c>
      <c r="G27">
        <v>3.9095712690738832E-2</v>
      </c>
      <c r="H27">
        <v>5.1219120838639172E-2</v>
      </c>
    </row>
    <row r="28" spans="2:8">
      <c r="B28" s="13"/>
      <c r="C28" s="10">
        <v>1.5052467474110671</v>
      </c>
      <c r="D28">
        <f>STDEV(C27:C29)</f>
        <v>0.25324643698500399</v>
      </c>
      <c r="G28">
        <v>8.9474918258128894E-2</v>
      </c>
      <c r="H28">
        <v>0.14621189856460565</v>
      </c>
    </row>
    <row r="29" spans="2:8">
      <c r="B29" s="13"/>
      <c r="C29" s="10">
        <v>1.9588405951738521</v>
      </c>
      <c r="D29">
        <f>D28/SQRT(3)</f>
        <v>0.14621189856460565</v>
      </c>
    </row>
    <row r="31" spans="2:8">
      <c r="C31" s="11" t="s">
        <v>34</v>
      </c>
    </row>
    <row r="32" spans="2:8">
      <c r="B32" s="13" t="s">
        <v>35</v>
      </c>
      <c r="C32" s="10">
        <v>1</v>
      </c>
      <c r="D32" s="7">
        <f>AVERAGE(C32:C34)</f>
        <v>1.0259632419024818</v>
      </c>
      <c r="E32">
        <f>TTEST(C32:C34,C35:C37,2,2)</f>
        <v>1.7750748998604935E-2</v>
      </c>
    </row>
    <row r="33" spans="2:4">
      <c r="B33" s="13"/>
      <c r="C33" s="10">
        <v>0.84674531236252804</v>
      </c>
      <c r="D33">
        <f>STDEV(C32:C34)</f>
        <v>0.19351029599631708</v>
      </c>
    </row>
    <row r="34" spans="2:4">
      <c r="B34" s="13"/>
      <c r="C34" s="10">
        <v>1.231144413344917</v>
      </c>
      <c r="D34">
        <f>D33/SQRT(3)</f>
        <v>0.11172322148443783</v>
      </c>
    </row>
    <row r="35" spans="2:4">
      <c r="B35" s="13" t="s">
        <v>22</v>
      </c>
      <c r="C35" s="10">
        <v>0.56252924234440538</v>
      </c>
      <c r="D35" s="7">
        <f>AVERAGE(C35:C37)</f>
        <v>0.54722038697024533</v>
      </c>
    </row>
    <row r="36" spans="2:4">
      <c r="B36" s="13"/>
      <c r="C36" s="10">
        <v>0.62850668726091508</v>
      </c>
      <c r="D36">
        <f>STDEV(C35:C37)</f>
        <v>8.9923433446806464E-2</v>
      </c>
    </row>
    <row r="37" spans="2:4">
      <c r="B37" s="13"/>
      <c r="C37" s="10">
        <v>0.45062523130541554</v>
      </c>
      <c r="D37">
        <f>D36/SQRT(3)</f>
        <v>5.191731850696911E-2</v>
      </c>
    </row>
  </sheetData>
  <mergeCells count="8">
    <mergeCell ref="B32:B34"/>
    <mergeCell ref="B35:B37"/>
    <mergeCell ref="B7:B9"/>
    <mergeCell ref="B10:B12"/>
    <mergeCell ref="B24:B26"/>
    <mergeCell ref="B27:B29"/>
    <mergeCell ref="B15:B17"/>
    <mergeCell ref="B18:B2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Trabeculation</vt:lpstr>
      <vt:lpstr>Proliferation</vt:lpstr>
      <vt:lpstr>RNASeq validation</vt:lpstr>
    </vt:vector>
  </TitlesOfParts>
  <Company>Universidad de Málaga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2021-06-01T07:21:43Z</dcterms:created>
  <dcterms:modified xsi:type="dcterms:W3CDTF">2021-06-14T07:54:46Z</dcterms:modified>
</cp:coreProperties>
</file>